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F46" i="4" s="1"/>
  <c r="G35" i="4"/>
  <c r="F35" i="4"/>
  <c r="G30" i="4"/>
  <c r="F30" i="4"/>
  <c r="G24" i="4"/>
  <c r="F24" i="4"/>
  <c r="F26" i="4" s="1"/>
  <c r="G14" i="4"/>
  <c r="G26" i="4" s="1"/>
  <c r="F14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<sst xmlns="http://schemas.openxmlformats.org/spreadsheetml/2006/main" count="59" uniqueCount="59">
  <si>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</si>
  <si>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</si>
  <si>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</si>
  <si>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</si>
  <si>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</si>
  <si>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</si>
  <si>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</si>
  <si>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</si>
  <si>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</si>
  <si>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</si>
  <si>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</si>
  <si>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</si>
  <si>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</si>
  <si>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</si>
  <si>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</si>
  <si>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</si>
  <si>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</si>
  <si>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</si>
  <si>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</si>
  <si>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</si>
  <si>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</si>
  <si>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</si>
  <si>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</si>
  <si>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</si>
  <si>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</si>
  <si>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</si>
  <si>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</si>
  <si>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</si>
  <si>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</si>
  <si>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</si>
  <si>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</si>
  <si>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</si>
  <si>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</si>
  <si>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</si>
  <si>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</si>
  <si>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</si>
  <si>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</si>
  <si>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</si>
  <si>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</si>
  <si>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</si>
  <si>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</si>
  <si>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</si>
  <si>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</si>
  <si>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</si>
  <si>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</si>
  <si>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</si>
  <si>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</si>
  <si>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</si>
  <si>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</si>
  <si>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</si>
  <si>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</si>
  <si>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</si>
  <si>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</si>
  <si>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</si>
  <si>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</si>
  <si>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</si>
  <si>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</si>
  <si>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</si>
  <si>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JUNTA MUNICIPAL DE AGUA POTABLE Y ALCANTARILLADO DE CORTAZAR, GTO.
Estado de Situación Financiera
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</si>
</sst>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H19" sqref="H19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42068364.859999999</v>
      </c>
      <c r="C5" s="12">
        <v>37657852.299999997</v>
      </c>
      <c r="D5" s="17"/>
      <c r="E5" s="11" t="s">
        <v>41</v>
      </c>
      <c r="F5" s="12">
        <v>-51780.46</v>
      </c>
      <c r="G5" s="5">
        <v>1365544.88</v>
      </c>
    </row>
    <row r="6" spans="1:7" x14ac:dyDescent="0.2">
      <c r="A6" s="30" t="s">
        <v>28</v>
      </c>
      <c r="B6" s="12">
        <v>4120567.08</v>
      </c>
      <c r="C6" s="12">
        <v>4523318.12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310618.77</v>
      </c>
      <c r="C7" s="12">
        <v>85338.09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1039314.67</v>
      </c>
      <c r="C9" s="12">
        <v>957667.81</v>
      </c>
      <c r="D9" s="17"/>
      <c r="E9" s="11" t="s">
        <v>43</v>
      </c>
      <c r="F9" s="12">
        <v>0</v>
      </c>
      <c r="G9" s="45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206080.6</v>
      </c>
      <c r="G10" s="5">
        <v>206080.6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-0.68</v>
      </c>
      <c r="G12" s="5">
        <v>-0.68</v>
      </c>
    </row>
    <row r="13" spans="1:7" x14ac:dyDescent="0.2">
      <c r="A13" s="37" t="s">
        <v>5</v>
      </c>
      <c r="B13" s="10">
        <v>47538865.380000003</v>
      </c>
      <c r="C13" s="10">
        <v>43224176.32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154299.46000000002</v>
      </c>
      <c r="G14" s="5">
        <f>SUM(G5:G12)</f>
        <v>1571624.8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106764493.01000001</v>
      </c>
      <c r="C18" s="12">
        <v>104786840.04000001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15049808.48</v>
      </c>
      <c r="C19" s="12">
        <v>15089036.33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6766371.4500000002</v>
      </c>
      <c r="C20" s="12">
        <v>6757087.3600000003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-42992552.509999998</v>
      </c>
      <c r="C21" s="12">
        <v>-42995089.899999999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1871398.16</v>
      </c>
      <c r="C22" s="12">
        <v>1877447.14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25">
        <v>0</v>
      </c>
      <c r="C24" s="24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v>87459518.590000004</v>
      </c>
      <c r="C26" s="12">
        <v>85515320.970000014</v>
      </c>
      <c r="D26" s="17"/>
      <c r="E26" s="39" t="s">
        <v>57</v>
      </c>
      <c r="F26" s="10">
        <f>SUM(F24+F14)</f>
        <v>154299.46000000002</v>
      </c>
      <c r="G26" s="6">
        <f>SUM(G14+G24)</f>
        <v>1571624.8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v>134998383.97</v>
      </c>
      <c r="C28" s="10">
        <v>128739497.29000002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66942899.539999999</v>
      </c>
      <c r="G30" s="6">
        <f>SUM(G31:G33)</f>
        <v>64410036.119999997</v>
      </c>
    </row>
    <row r="31" spans="1:7" x14ac:dyDescent="0.2">
      <c r="A31" s="31"/>
      <c r="B31" s="15"/>
      <c r="C31" s="15"/>
      <c r="D31" s="17"/>
      <c r="E31" s="11" t="s">
        <v>2</v>
      </c>
      <c r="F31" s="12">
        <v>66942899.539999999</v>
      </c>
      <c r="G31" s="5">
        <v>64410036.119999997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67901184.969999999</v>
      </c>
      <c r="G35" s="6">
        <f>SUM(G36:G40)</f>
        <v>62757836.370000005</v>
      </c>
    </row>
    <row r="36" spans="1:7" x14ac:dyDescent="0.2">
      <c r="A36" s="31"/>
      <c r="B36" s="15"/>
      <c r="C36" s="15"/>
      <c r="D36" s="17"/>
      <c r="E36" s="11" t="s">
        <v>52</v>
      </c>
      <c r="F36" s="12">
        <v>5488016.1200000001</v>
      </c>
      <c r="G36" s="5">
        <v>17459211.690000001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62413168.850000001</v>
      </c>
      <c r="G37" s="5">
        <v>45298624.68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134844084.50999999</v>
      </c>
      <c r="G46" s="5">
        <f>SUM(G42+G35+G30)</f>
        <v>127167872.49000001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134998383.97</v>
      </c>
      <c r="G48" s="20">
        <f>G46+G26</f>
        <v>128739497.29000001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2019-04-23T13:20:35Z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